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ón marzo 2020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IMPORTACIONES!$A$1:$I$40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36" i="2"/>
  <c r="H35" i="2"/>
  <c r="H34" i="2"/>
  <c r="G32" i="2"/>
  <c r="F32" i="2"/>
  <c r="E32" i="2"/>
  <c r="D32" i="2"/>
  <c r="C32" i="2"/>
  <c r="B32" i="2"/>
  <c r="H32" i="2" s="1"/>
  <c r="G29" i="2"/>
  <c r="F29" i="2"/>
  <c r="H29" i="2" s="1"/>
  <c r="E29" i="2"/>
  <c r="D29" i="2"/>
  <c r="C29" i="2"/>
  <c r="B29" i="2"/>
  <c r="H26" i="2"/>
  <c r="H25" i="2"/>
  <c r="H22" i="2"/>
  <c r="H20" i="2"/>
  <c r="H18" i="2"/>
  <c r="H17" i="2"/>
  <c r="H16" i="2"/>
  <c r="H15" i="2"/>
  <c r="H14" i="2"/>
  <c r="G13" i="2"/>
  <c r="F13" i="2"/>
  <c r="E13" i="2"/>
  <c r="D13" i="2"/>
  <c r="H13" i="2" s="1"/>
  <c r="C13" i="2"/>
  <c r="B13" i="2"/>
  <c r="G10" i="2"/>
  <c r="F10" i="2"/>
  <c r="E10" i="2"/>
  <c r="D10" i="2"/>
  <c r="C10" i="2"/>
  <c r="B10" i="2"/>
  <c r="H10" i="2" s="1"/>
  <c r="H34" i="1"/>
  <c r="H33" i="1"/>
  <c r="H32" i="1"/>
  <c r="H30" i="1"/>
  <c r="H29" i="1"/>
  <c r="H28" i="1"/>
  <c r="G27" i="1"/>
  <c r="F27" i="1"/>
  <c r="E27" i="1"/>
  <c r="D27" i="1"/>
  <c r="C27" i="1"/>
  <c r="H27" i="1" s="1"/>
  <c r="B27" i="1"/>
  <c r="H24" i="1"/>
  <c r="H21" i="1"/>
  <c r="H20" i="1"/>
  <c r="H19" i="1"/>
  <c r="H18" i="1"/>
  <c r="G17" i="1"/>
  <c r="F17" i="1"/>
  <c r="E17" i="1"/>
  <c r="D17" i="1"/>
  <c r="C17" i="1"/>
  <c r="B17" i="1"/>
  <c r="H17" i="1" s="1"/>
  <c r="H14" i="1"/>
  <c r="H13" i="1"/>
  <c r="H12" i="1"/>
  <c r="H11" i="1"/>
  <c r="H10" i="1"/>
  <c r="H8" i="1"/>
  <c r="H7" i="1"/>
  <c r="H6" i="1"/>
  <c r="I38" i="2" l="1"/>
  <c r="H38" i="2"/>
  <c r="I23" i="2"/>
  <c r="I39" i="2" l="1"/>
  <c r="H23" i="2"/>
  <c r="H39" i="2" s="1"/>
  <c r="H35" i="1"/>
  <c r="I35" i="1" l="1"/>
  <c r="I22" i="1"/>
  <c r="H22" i="1"/>
  <c r="H36" i="1" s="1"/>
  <c r="I36" i="1" l="1"/>
</calcChain>
</file>

<file path=xl/sharedStrings.xml><?xml version="1.0" encoding="utf-8"?>
<sst xmlns="http://schemas.openxmlformats.org/spreadsheetml/2006/main" count="107" uniqueCount="72">
  <si>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</si>
  <si>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</si>
  <si>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</si>
  <si>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</si>
  <si>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</si>
  <si>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</si>
  <si>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</si>
  <si>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</si>
  <si>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</si>
  <si>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</si>
  <si>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</si>
  <si>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</si>
  <si>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</si>
  <si>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</si>
  <si>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</si>
  <si>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</si>
  <si>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</si>
  <si>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</si>
  <si>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</si>
  <si>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</si>
  <si>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</si>
  <si>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</si>
  <si>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</si>
  <si>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</si>
  <si>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</si>
  <si>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</si>
  <si>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</si>
  <si>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</si>
  <si>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</si>
  <si>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</si>
  <si>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</si>
  <si>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</si>
  <si>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</si>
  <si>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</si>
  <si>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</si>
  <si>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</si>
  <si>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</si>
  <si>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</si>
  <si>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</si>
  <si>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</si>
  <si>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</si>
  <si>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</si>
  <si>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</si>
  <si>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</si>
  <si>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</si>
  <si>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</si>
  <si>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</si>
  <si>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</si>
  <si>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</si>
  <si>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</si>
  <si>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</t>
  </si>
  <si>
    <t xml:space="preserve"> Turbo Jet A1 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</si>
  <si>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</si>
  <si>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</si>
  <si>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</si>
  <si>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</si>
  <si>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</si>
  <si>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</si>
  <si>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</si>
  <si>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</si>
  <si>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</si>
  <si>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</si>
  <si>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</si>
  <si>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OTROS</t>
  </si>
  <si>
    <t xml:space="preserve"> MOBIL PETROLEUM</t>
  </si>
  <si>
    <t>VALERO</t>
  </si>
  <si>
    <t xml:space="preserve"> Diesel B5 BA</t>
  </si>
  <si>
    <t>Total Diesel B5</t>
  </si>
  <si>
    <t>Nafta craqueada</t>
  </si>
  <si>
    <t>ULSD</t>
  </si>
  <si>
    <t>Total Diesel</t>
  </si>
  <si>
    <t>BALANZA COMERCIAL
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</si>
</sst>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  <numFmt numFmtId="168" formatCode="_ * #,##0.000_ ;_ * \-#,##0.000_ ;_ * &quot;-&quot;??_ ;_ @_ "/>
  </numFmts>
  <fonts count="16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3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164" fontId="14" fillId="2" borderId="0" xfId="2" applyNumberFormat="1" applyFont="1" applyFill="1" applyAlignment="1">
      <alignment horizontal="left" vertical="center"/>
    </xf>
    <xf numFmtId="164" fontId="14" fillId="2" borderId="0" xfId="2" applyNumberFormat="1" applyFont="1" applyFill="1" applyAlignment="1">
      <alignment horizontal="center" vertical="center"/>
    </xf>
    <xf numFmtId="164" fontId="15" fillId="0" borderId="0" xfId="2" applyNumberFormat="1" applyFont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14" xfId="3" applyNumberFormat="1" applyFont="1" applyFill="1" applyBorder="1" applyAlignment="1">
      <alignment horizontal="left" vertical="center" wrapText="1"/>
    </xf>
    <xf numFmtId="164" fontId="6" fillId="3" borderId="14" xfId="3" applyNumberFormat="1" applyFont="1" applyFill="1" applyBorder="1" applyAlignment="1">
      <alignment horizontal="center" vertical="center" wrapText="1"/>
    </xf>
    <xf numFmtId="164" fontId="6" fillId="3" borderId="15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16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168" fontId="2" fillId="2" borderId="8" xfId="4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8" fillId="2" borderId="8" xfId="2" applyNumberFormat="1" applyFont="1" applyFill="1" applyBorder="1" applyAlignment="1">
      <alignment horizontal="left" vertical="center" wrapText="1"/>
    </xf>
    <xf numFmtId="164" fontId="6" fillId="3" borderId="15" xfId="3" applyNumberFormat="1" applyFont="1" applyFill="1" applyBorder="1" applyAlignment="1">
      <alignment horizontal="center" wrapText="1"/>
    </xf>
    <xf numFmtId="164" fontId="9" fillId="7" borderId="8" xfId="4" applyNumberFormat="1" applyFont="1" applyFill="1" applyBorder="1" applyAlignment="1">
      <alignment horizontal="center" vertical="center" wrapText="1"/>
    </xf>
    <xf numFmtId="164" fontId="9" fillId="7" borderId="8" xfId="5" applyNumberFormat="1" applyFont="1" applyFill="1" applyBorder="1" applyAlignment="1">
      <alignment horizontal="center" vertical="center" wrapText="1"/>
    </xf>
    <xf numFmtId="164" fontId="7" fillId="7" borderId="8" xfId="4" applyNumberFormat="1" applyFont="1" applyFill="1" applyBorder="1" applyAlignment="1">
      <alignment horizontal="center" vertical="center" wrapText="1"/>
    </xf>
    <xf numFmtId="164" fontId="8" fillId="7" borderId="8" xfId="5" applyNumberFormat="1" applyFont="1" applyFill="1" applyBorder="1" applyAlignment="1">
      <alignment horizontal="center" vertical="center" wrapText="1"/>
    </xf>
    <xf numFmtId="164" fontId="2" fillId="7" borderId="9" xfId="4" applyNumberFormat="1" applyFont="1" applyFill="1" applyBorder="1" applyAlignment="1">
      <alignment horizontal="center" vertical="center" wrapText="1"/>
    </xf>
    <xf numFmtId="164" fontId="2" fillId="7" borderId="8" xfId="4" applyNumberFormat="1" applyFont="1" applyFill="1" applyBorder="1" applyAlignment="1">
      <alignment horizontal="center" vertical="center" wrapText="1"/>
    </xf>
    <xf numFmtId="164" fontId="3" fillId="7" borderId="0" xfId="2" applyNumberFormat="1" applyFont="1" applyFill="1" applyAlignment="1">
      <alignment vertical="center"/>
    </xf>
    <xf numFmtId="164" fontId="2" fillId="7" borderId="8" xfId="5" applyNumberFormat="1" applyFont="1" applyFill="1" applyBorder="1" applyAlignment="1">
      <alignment horizontal="center" vertical="center" wrapText="1"/>
    </xf>
    <xf numFmtId="168" fontId="7" fillId="7" borderId="8" xfId="4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17" xfId="3" applyNumberFormat="1" applyFont="1" applyFill="1" applyBorder="1" applyAlignment="1">
      <alignment horizontal="center" vertical="center" wrapText="1"/>
    </xf>
    <xf numFmtId="164" fontId="11" fillId="7" borderId="18" xfId="3" applyNumberFormat="1" applyFont="1" applyFill="1" applyBorder="1" applyAlignment="1">
      <alignment horizontal="center" vertical="center" wrapText="1"/>
    </xf>
    <xf numFmtId="164" fontId="11" fillId="7" borderId="19" xfId="3" applyNumberFormat="1" applyFont="1" applyFill="1" applyBorder="1" applyAlignment="1">
      <alignment horizontal="center" vertical="center" wrapText="1"/>
    </xf>
    <xf numFmtId="164" fontId="11" fillId="7" borderId="13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center" vertical="center" wrapText="1"/>
    </xf>
    <xf numFmtId="164" fontId="10" fillId="2" borderId="9" xfId="4" applyNumberFormat="1" applyFont="1" applyFill="1" applyBorder="1" applyAlignment="1">
      <alignment horizontal="center" vertical="center" wrapText="1"/>
    </xf>
    <xf numFmtId="168" fontId="2" fillId="2" borderId="9" xfId="4" applyNumberFormat="1" applyFont="1" applyFill="1" applyBorder="1" applyAlignment="1">
      <alignment horizontal="center" vertical="center" wrapText="1"/>
    </xf>
    <xf numFmtId="168" fontId="8" fillId="5" borderId="9" xfId="4" applyNumberFormat="1" applyFont="1" applyFill="1" applyBorder="1" applyAlignment="1">
      <alignment horizontal="center" vertical="center" wrapText="1"/>
    </xf>
    <xf numFmtId="164" fontId="7" fillId="7" borderId="8" xfId="2" applyNumberFormat="1" applyFont="1" applyFill="1" applyBorder="1" applyAlignment="1">
      <alignment horizontal="left" vertical="center" wrapText="1"/>
    </xf>
    <xf numFmtId="164" fontId="13" fillId="7" borderId="0" xfId="2" applyNumberFormat="1" applyFont="1" applyFill="1" applyAlignment="1">
      <alignment vertical="center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25" zoomScale="85" zoomScaleNormal="65" zoomScaleSheetLayoutView="85" workbookViewId="0">
      <selection activeCell="B24" sqref="B24:I34"/>
    </sheetView>
  </sheetViews>
  <sheetFormatPr baseColWidth="10" defaultColWidth="12.5703125" defaultRowHeight="12.75"/>
  <cols>
    <col min="1" max="1" width="46.7109375" style="34" customWidth="1"/>
    <col min="2" max="2" width="15.7109375" style="41" customWidth="1"/>
    <col min="3" max="3" width="18.85546875" style="41" customWidth="1"/>
    <col min="4" max="4" width="19.85546875" style="41" customWidth="1"/>
    <col min="5" max="5" width="16.42578125" style="41" customWidth="1"/>
    <col min="6" max="6" width="24.7109375" style="41" customWidth="1"/>
    <col min="7" max="7" width="14" style="41" customWidth="1"/>
    <col min="8" max="8" width="17.140625" style="41" customWidth="1"/>
    <col min="9" max="9" width="17.57031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80" t="s">
        <v>71</v>
      </c>
      <c r="B2" s="81"/>
      <c r="C2" s="81"/>
      <c r="D2" s="81"/>
      <c r="E2" s="81"/>
      <c r="F2" s="81"/>
      <c r="G2" s="81"/>
      <c r="H2" s="81"/>
      <c r="I2" s="81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42" t="s">
        <v>0</v>
      </c>
      <c r="B4" s="82" t="s">
        <v>1</v>
      </c>
      <c r="C4" s="83"/>
      <c r="D4" s="83"/>
      <c r="E4" s="83"/>
      <c r="F4" s="83"/>
      <c r="G4" s="84"/>
      <c r="H4" s="82" t="s">
        <v>2</v>
      </c>
      <c r="I4" s="84"/>
    </row>
    <row r="5" spans="1:11" ht="21" customHeight="1" thickBot="1">
      <c r="A5" s="42" t="s">
        <v>3</v>
      </c>
      <c r="B5" s="57" t="s">
        <v>4</v>
      </c>
      <c r="C5" s="57" t="s">
        <v>5</v>
      </c>
      <c r="D5" s="58" t="s">
        <v>6</v>
      </c>
      <c r="E5" s="5" t="s">
        <v>7</v>
      </c>
      <c r="F5" s="59" t="s">
        <v>8</v>
      </c>
      <c r="G5" s="59" t="s">
        <v>9</v>
      </c>
      <c r="H5" s="58" t="s">
        <v>10</v>
      </c>
      <c r="I5" s="5" t="s">
        <v>11</v>
      </c>
    </row>
    <row r="6" spans="1:11" ht="21" customHeight="1">
      <c r="A6" s="43" t="s">
        <v>12</v>
      </c>
      <c r="B6" s="6"/>
      <c r="C6" s="6"/>
      <c r="D6" s="6"/>
      <c r="E6" s="6">
        <v>4983.2251636600004</v>
      </c>
      <c r="F6" s="6"/>
      <c r="G6" s="6"/>
      <c r="H6" s="7">
        <f>SUM(B6:G6)</f>
        <v>4983.2251636600004</v>
      </c>
      <c r="I6" s="7">
        <v>34751.16661</v>
      </c>
    </row>
    <row r="7" spans="1:11" ht="21" customHeight="1">
      <c r="A7" s="44" t="s">
        <v>13</v>
      </c>
      <c r="B7" s="6"/>
      <c r="C7" s="6"/>
      <c r="D7" s="6"/>
      <c r="E7" s="6"/>
      <c r="F7" s="6"/>
      <c r="G7" s="6"/>
      <c r="H7" s="8">
        <f t="shared" ref="H7:H21" si="0">SUM(B7:G7)</f>
        <v>0</v>
      </c>
      <c r="I7" s="8"/>
    </row>
    <row r="8" spans="1:11" ht="21" customHeight="1">
      <c r="A8" s="45" t="s">
        <v>14</v>
      </c>
      <c r="B8" s="6"/>
      <c r="C8" s="6"/>
      <c r="D8" s="6"/>
      <c r="E8" s="6"/>
      <c r="F8" s="6"/>
      <c r="G8" s="6"/>
      <c r="H8" s="8">
        <f t="shared" si="0"/>
        <v>0</v>
      </c>
      <c r="I8" s="8"/>
    </row>
    <row r="9" spans="1:11" ht="21" customHeight="1">
      <c r="A9" s="45" t="s">
        <v>15</v>
      </c>
      <c r="B9" s="6"/>
      <c r="C9" s="6"/>
      <c r="D9" s="6"/>
      <c r="E9" s="6"/>
      <c r="F9" s="6"/>
      <c r="G9" s="6"/>
      <c r="H9" s="8">
        <v>0</v>
      </c>
      <c r="I9" s="8"/>
    </row>
    <row r="10" spans="1:11" ht="21" customHeight="1">
      <c r="A10" s="46" t="s">
        <v>16</v>
      </c>
      <c r="B10" s="6"/>
      <c r="C10" s="6"/>
      <c r="D10" s="6"/>
      <c r="E10" s="6"/>
      <c r="F10" s="6"/>
      <c r="G10" s="6"/>
      <c r="H10" s="7">
        <f>SUM(B9:G9)</f>
        <v>0</v>
      </c>
      <c r="I10" s="7"/>
      <c r="K10" s="9"/>
    </row>
    <row r="11" spans="1:11" ht="21" customHeight="1">
      <c r="A11" s="43" t="s">
        <v>17</v>
      </c>
      <c r="B11" s="6">
        <v>654.86079405999999</v>
      </c>
      <c r="C11" s="6">
        <v>11.955333809999999</v>
      </c>
      <c r="D11" s="6"/>
      <c r="E11" s="6"/>
      <c r="F11" s="6">
        <v>225.36407033999973</v>
      </c>
      <c r="G11" s="6">
        <v>7.4513981799999982</v>
      </c>
      <c r="H11" s="7">
        <f t="shared" si="0"/>
        <v>899.63159638999957</v>
      </c>
      <c r="I11" s="7">
        <v>94948.311789999992</v>
      </c>
    </row>
    <row r="12" spans="1:11" ht="21" customHeight="1">
      <c r="A12" s="43" t="s">
        <v>18</v>
      </c>
      <c r="B12" s="6"/>
      <c r="C12" s="6"/>
      <c r="D12" s="6"/>
      <c r="E12" s="6"/>
      <c r="F12" s="6"/>
      <c r="G12" s="97"/>
      <c r="H12" s="7">
        <f t="shared" si="0"/>
        <v>0</v>
      </c>
      <c r="I12" s="7"/>
    </row>
    <row r="13" spans="1:11" ht="21" customHeight="1">
      <c r="A13" s="43" t="s">
        <v>19</v>
      </c>
      <c r="B13" s="6">
        <v>113.26069630000001</v>
      </c>
      <c r="C13" s="6">
        <v>10.022467129999999</v>
      </c>
      <c r="D13" s="6"/>
      <c r="E13" s="6"/>
      <c r="F13" s="6"/>
      <c r="G13" s="6">
        <v>28.926571509999999</v>
      </c>
      <c r="H13" s="7">
        <f t="shared" si="0"/>
        <v>152.20973494</v>
      </c>
      <c r="I13" s="7">
        <v>10291.739949999999</v>
      </c>
    </row>
    <row r="14" spans="1:11" ht="21" customHeight="1">
      <c r="A14" s="43" t="s">
        <v>20</v>
      </c>
      <c r="B14" s="6"/>
      <c r="C14" s="6"/>
      <c r="D14" s="6"/>
      <c r="E14" s="6"/>
      <c r="F14" s="6"/>
      <c r="G14" s="6"/>
      <c r="H14" s="7">
        <f t="shared" si="0"/>
        <v>0</v>
      </c>
      <c r="I14" s="7"/>
    </row>
    <row r="15" spans="1:11" ht="21" customHeight="1">
      <c r="A15" s="47" t="s">
        <v>21</v>
      </c>
      <c r="B15" s="6"/>
      <c r="C15" s="6"/>
      <c r="D15" s="6"/>
      <c r="E15" s="6"/>
      <c r="F15" s="6"/>
      <c r="G15" s="6"/>
      <c r="H15" s="7"/>
      <c r="I15" s="7"/>
    </row>
    <row r="16" spans="1:11" ht="21" customHeight="1">
      <c r="A16" s="45" t="s">
        <v>22</v>
      </c>
      <c r="B16" s="6"/>
      <c r="C16" s="6"/>
      <c r="D16" s="6"/>
      <c r="E16" s="6"/>
      <c r="F16" s="6"/>
      <c r="G16" s="6">
        <v>21.466222660000003</v>
      </c>
      <c r="H16" s="8"/>
      <c r="I16" s="8"/>
    </row>
    <row r="17" spans="1:12" ht="21" customHeight="1">
      <c r="A17" s="43" t="s">
        <v>23</v>
      </c>
      <c r="B17" s="98">
        <f t="shared" ref="B17:G17" si="1">+B15+B16</f>
        <v>0</v>
      </c>
      <c r="C17" s="98">
        <f t="shared" si="1"/>
        <v>0</v>
      </c>
      <c r="D17" s="98">
        <f t="shared" si="1"/>
        <v>0</v>
      </c>
      <c r="E17" s="98">
        <f t="shared" si="1"/>
        <v>0</v>
      </c>
      <c r="F17" s="98">
        <f t="shared" si="1"/>
        <v>0</v>
      </c>
      <c r="G17" s="98">
        <f t="shared" si="1"/>
        <v>21.466222660000003</v>
      </c>
      <c r="H17" s="7">
        <f t="shared" si="0"/>
        <v>21.466222660000003</v>
      </c>
      <c r="I17" s="7">
        <v>1424.1411899999998</v>
      </c>
    </row>
    <row r="18" spans="1:12" ht="21" customHeight="1">
      <c r="A18" s="43" t="s">
        <v>24</v>
      </c>
      <c r="B18" s="6"/>
      <c r="C18" s="6">
        <v>64.508837330000006</v>
      </c>
      <c r="D18" s="6"/>
      <c r="E18" s="6"/>
      <c r="F18" s="6"/>
      <c r="G18" s="6"/>
      <c r="H18" s="7">
        <f t="shared" si="0"/>
        <v>64.508837330000006</v>
      </c>
      <c r="I18" s="7">
        <v>5811.8877129999983</v>
      </c>
    </row>
    <row r="19" spans="1:12" ht="21" customHeight="1">
      <c r="A19" s="46" t="s">
        <v>25</v>
      </c>
      <c r="B19" s="6"/>
      <c r="C19" s="6"/>
      <c r="D19" s="6"/>
      <c r="E19" s="6"/>
      <c r="F19" s="6"/>
      <c r="G19" s="6">
        <v>6.3294389231153927</v>
      </c>
      <c r="H19" s="7">
        <f t="shared" si="0"/>
        <v>6.3294389231153927</v>
      </c>
      <c r="I19" s="7">
        <v>1576.11589</v>
      </c>
    </row>
    <row r="20" spans="1:12" ht="21" customHeight="1">
      <c r="A20" s="46" t="s">
        <v>26</v>
      </c>
      <c r="B20" s="6"/>
      <c r="C20" s="6"/>
      <c r="D20" s="6"/>
      <c r="E20" s="6"/>
      <c r="F20" s="6"/>
      <c r="G20" s="99">
        <v>1.4130314225816111E-3</v>
      </c>
      <c r="H20" s="100">
        <f t="shared" si="0"/>
        <v>1.4130314225816111E-3</v>
      </c>
      <c r="I20" s="7">
        <v>1.1433</v>
      </c>
    </row>
    <row r="21" spans="1:12" ht="21" customHeight="1">
      <c r="A21" s="43" t="s">
        <v>27</v>
      </c>
      <c r="B21" s="10"/>
      <c r="C21" s="10"/>
      <c r="D21" s="10"/>
      <c r="E21" s="10"/>
      <c r="F21" s="10"/>
      <c r="G21" s="10">
        <v>0.19255774769977851</v>
      </c>
      <c r="H21" s="7">
        <f t="shared" si="0"/>
        <v>0.19255774769977851</v>
      </c>
      <c r="I21" s="7">
        <v>46.457749999999997</v>
      </c>
    </row>
    <row r="22" spans="1:12" ht="21" customHeight="1" thickBot="1">
      <c r="A22" s="85" t="s">
        <v>28</v>
      </c>
      <c r="B22" s="86"/>
      <c r="C22" s="86"/>
      <c r="D22" s="86"/>
      <c r="E22" s="86"/>
      <c r="F22" s="86"/>
      <c r="G22" s="87"/>
      <c r="H22" s="48">
        <f>+SUM(H6:H21)</f>
        <v>6127.5649646822376</v>
      </c>
      <c r="I22" s="48">
        <f>+SUM(I6:I21)</f>
        <v>148850.96419299996</v>
      </c>
    </row>
    <row r="23" spans="1:12" ht="21" customHeight="1" thickBot="1">
      <c r="A23" s="49" t="s">
        <v>29</v>
      </c>
      <c r="B23" s="50" t="s">
        <v>4</v>
      </c>
      <c r="C23" s="51" t="s">
        <v>30</v>
      </c>
      <c r="D23" s="52" t="s">
        <v>6</v>
      </c>
      <c r="E23" s="51" t="s">
        <v>7</v>
      </c>
      <c r="F23" s="59" t="s">
        <v>8</v>
      </c>
      <c r="G23" s="53" t="s">
        <v>9</v>
      </c>
      <c r="H23" s="52" t="s">
        <v>10</v>
      </c>
      <c r="I23" s="51" t="s">
        <v>11</v>
      </c>
    </row>
    <row r="24" spans="1:12" ht="21" customHeight="1">
      <c r="A24" s="46" t="s">
        <v>31</v>
      </c>
      <c r="B24" s="10"/>
      <c r="C24" s="10">
        <v>627.99989000000005</v>
      </c>
      <c r="D24" s="10"/>
      <c r="E24" s="10"/>
      <c r="F24" s="10"/>
      <c r="G24" s="10">
        <v>1042.8134767400002</v>
      </c>
      <c r="H24" s="7">
        <f>SUM(B24:G24)</f>
        <v>1670.8133667400002</v>
      </c>
      <c r="I24" s="54">
        <v>46056.791740000001</v>
      </c>
    </row>
    <row r="25" spans="1:12" s="12" customFormat="1" ht="21" customHeight="1">
      <c r="A25" s="44" t="s">
        <v>32</v>
      </c>
      <c r="B25" s="10"/>
      <c r="C25" s="10"/>
      <c r="D25" s="10">
        <v>957.40786932000026</v>
      </c>
      <c r="E25" s="10"/>
      <c r="F25" s="10"/>
      <c r="G25" s="10"/>
      <c r="H25" s="7"/>
      <c r="I25" s="54"/>
      <c r="J25" s="11"/>
      <c r="K25" s="11"/>
      <c r="L25" s="3"/>
    </row>
    <row r="26" spans="1:12" s="14" customFormat="1" ht="21" customHeight="1">
      <c r="A26" s="45" t="s">
        <v>33</v>
      </c>
      <c r="B26" s="10"/>
      <c r="C26" s="10"/>
      <c r="D26" s="10"/>
      <c r="E26" s="10"/>
      <c r="F26" s="10"/>
      <c r="G26" s="10"/>
      <c r="H26" s="7"/>
      <c r="I26" s="54"/>
      <c r="J26" s="13"/>
      <c r="K26" s="13"/>
    </row>
    <row r="27" spans="1:12" s="14" customFormat="1" ht="21" customHeight="1">
      <c r="A27" s="46" t="s">
        <v>34</v>
      </c>
      <c r="B27" s="98">
        <f>+B25+B26</f>
        <v>0</v>
      </c>
      <c r="C27" s="98">
        <f t="shared" ref="C27:G27" si="2">+C25+C26</f>
        <v>0</v>
      </c>
      <c r="D27" s="98">
        <f t="shared" si="2"/>
        <v>957.40786932000026</v>
      </c>
      <c r="E27" s="98">
        <f t="shared" si="2"/>
        <v>0</v>
      </c>
      <c r="F27" s="98">
        <f t="shared" si="2"/>
        <v>0</v>
      </c>
      <c r="G27" s="98">
        <f t="shared" si="2"/>
        <v>0</v>
      </c>
      <c r="H27" s="7">
        <f>+SUM(B27:G27)</f>
        <v>957.40786932000026</v>
      </c>
      <c r="I27" s="54">
        <v>26844.404090000004</v>
      </c>
      <c r="J27" s="13"/>
      <c r="K27" s="13"/>
    </row>
    <row r="28" spans="1:12" s="12" customFormat="1" ht="21" customHeight="1">
      <c r="A28" s="46" t="s">
        <v>35</v>
      </c>
      <c r="B28" s="6"/>
      <c r="C28" s="6"/>
      <c r="D28" s="6"/>
      <c r="E28" s="6"/>
      <c r="F28" s="6"/>
      <c r="G28" s="10"/>
      <c r="H28" s="7">
        <f t="shared" ref="H28:H34" si="3">SUM(B28:G28)</f>
        <v>0</v>
      </c>
      <c r="I28" s="54"/>
      <c r="J28" s="11"/>
      <c r="K28" s="11"/>
      <c r="L28" s="15"/>
    </row>
    <row r="29" spans="1:12" s="12" customFormat="1" ht="21" customHeight="1">
      <c r="A29" s="46" t="s">
        <v>36</v>
      </c>
      <c r="B29" s="6"/>
      <c r="C29" s="6"/>
      <c r="D29" s="6"/>
      <c r="E29" s="6"/>
      <c r="F29" s="6"/>
      <c r="G29" s="10"/>
      <c r="H29" s="7">
        <f t="shared" si="3"/>
        <v>0</v>
      </c>
      <c r="I29" s="54"/>
      <c r="J29" s="11"/>
      <c r="K29" s="11"/>
      <c r="L29" s="15"/>
    </row>
    <row r="30" spans="1:12" s="12" customFormat="1" ht="21" customHeight="1">
      <c r="A30" s="46" t="s">
        <v>37</v>
      </c>
      <c r="B30" s="10"/>
      <c r="C30" s="10">
        <v>89.468614050000014</v>
      </c>
      <c r="D30" s="10"/>
      <c r="E30" s="10"/>
      <c r="F30" s="10"/>
      <c r="G30" s="10"/>
      <c r="H30" s="7">
        <f>SUM(B30:G30)</f>
        <v>89.468614050000014</v>
      </c>
      <c r="I30" s="54">
        <v>7003.6770959999985</v>
      </c>
      <c r="J30" s="11"/>
      <c r="K30" s="11"/>
      <c r="L30" s="15"/>
    </row>
    <row r="31" spans="1:12" s="12" customFormat="1" ht="21" customHeight="1">
      <c r="A31" s="46" t="s">
        <v>38</v>
      </c>
      <c r="B31" s="10"/>
      <c r="C31" s="10"/>
      <c r="D31" s="10"/>
      <c r="E31" s="10"/>
      <c r="F31" s="10"/>
      <c r="G31" s="10"/>
      <c r="H31" s="7"/>
      <c r="I31" s="54"/>
      <c r="J31" s="11"/>
      <c r="K31" s="11"/>
      <c r="L31" s="15"/>
    </row>
    <row r="32" spans="1:12" s="12" customFormat="1" ht="21" customHeight="1">
      <c r="A32" s="46" t="s">
        <v>39</v>
      </c>
      <c r="B32" s="10">
        <v>318.15463467000001</v>
      </c>
      <c r="C32" s="10"/>
      <c r="D32" s="10"/>
      <c r="E32" s="10"/>
      <c r="F32" s="10"/>
      <c r="G32" s="10"/>
      <c r="H32" s="7">
        <f t="shared" si="3"/>
        <v>318.15463467000001</v>
      </c>
      <c r="I32" s="54">
        <v>13357.648810000001</v>
      </c>
      <c r="J32" s="11"/>
      <c r="K32" s="11"/>
      <c r="L32" s="3"/>
    </row>
    <row r="33" spans="1:18" s="12" customFormat="1" ht="21" customHeight="1">
      <c r="A33" s="46" t="s">
        <v>40</v>
      </c>
      <c r="B33" s="10"/>
      <c r="C33" s="10"/>
      <c r="D33" s="10"/>
      <c r="E33" s="10"/>
      <c r="F33" s="10"/>
      <c r="G33" s="10">
        <v>0.73485216189368763</v>
      </c>
      <c r="H33" s="7">
        <f t="shared" si="3"/>
        <v>0.73485216189368763</v>
      </c>
      <c r="I33" s="54">
        <v>85.942970000000003</v>
      </c>
      <c r="J33" s="11"/>
      <c r="K33" s="11"/>
      <c r="L33" s="3"/>
    </row>
    <row r="34" spans="1:18" s="12" customFormat="1" ht="21" customHeight="1">
      <c r="A34" s="46" t="s">
        <v>41</v>
      </c>
      <c r="B34" s="10"/>
      <c r="C34" s="10"/>
      <c r="D34" s="10"/>
      <c r="E34" s="10"/>
      <c r="F34" s="10"/>
      <c r="G34" s="10"/>
      <c r="H34" s="7">
        <f t="shared" si="3"/>
        <v>0</v>
      </c>
      <c r="I34" s="54"/>
      <c r="J34" s="11"/>
      <c r="K34" s="11"/>
      <c r="L34" s="3"/>
    </row>
    <row r="35" spans="1:18" ht="21" customHeight="1">
      <c r="A35" s="88" t="s">
        <v>28</v>
      </c>
      <c r="B35" s="89"/>
      <c r="C35" s="89"/>
      <c r="D35" s="89"/>
      <c r="E35" s="89"/>
      <c r="F35" s="89"/>
      <c r="G35" s="90"/>
      <c r="H35" s="16">
        <f>+SUM(H24:H34)</f>
        <v>3036.5793369418943</v>
      </c>
      <c r="I35" s="16">
        <f>+SUM(I24:I34)</f>
        <v>93348.464706000013</v>
      </c>
      <c r="J35" s="11"/>
      <c r="K35" s="11"/>
    </row>
    <row r="36" spans="1:18" ht="21" customHeight="1">
      <c r="A36" s="91" t="s">
        <v>42</v>
      </c>
      <c r="B36" s="92"/>
      <c r="C36" s="92"/>
      <c r="D36" s="92"/>
      <c r="E36" s="92"/>
      <c r="F36" s="92"/>
      <c r="G36" s="93"/>
      <c r="H36" s="60">
        <f>H35+H22</f>
        <v>9164.1443016241319</v>
      </c>
      <c r="I36" s="60">
        <f>I35+I22</f>
        <v>242199.42889899999</v>
      </c>
    </row>
    <row r="37" spans="1:18" ht="3" customHeight="1">
      <c r="A37" s="30"/>
      <c r="B37" s="31"/>
      <c r="C37" s="31"/>
      <c r="D37" s="31"/>
      <c r="E37" s="31"/>
      <c r="F37" s="31"/>
      <c r="G37" s="31"/>
      <c r="H37" s="31"/>
      <c r="K37" s="23"/>
      <c r="L37" s="23"/>
      <c r="M37" s="23"/>
      <c r="N37" s="23"/>
      <c r="O37" s="23"/>
      <c r="P37" s="23"/>
      <c r="Q37" s="23"/>
      <c r="R37" s="23"/>
    </row>
    <row r="38" spans="1:18" s="32" customFormat="1" ht="78.75" customHeight="1">
      <c r="A38" s="78"/>
      <c r="B38" s="79"/>
      <c r="C38" s="79"/>
      <c r="D38" s="79"/>
      <c r="E38" s="79"/>
      <c r="F38" s="79"/>
      <c r="G38" s="79"/>
      <c r="H38" s="79"/>
      <c r="I38" s="79"/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.95" customHeight="1">
      <c r="A39" s="34"/>
      <c r="B39" s="35"/>
      <c r="C39" s="35"/>
      <c r="D39" s="35"/>
      <c r="E39" s="35"/>
      <c r="F39" s="35"/>
      <c r="G39" s="35"/>
      <c r="H39" s="35"/>
      <c r="I39" s="35"/>
      <c r="K39" s="33"/>
      <c r="L39" s="33"/>
      <c r="M39" s="33"/>
      <c r="N39" s="33"/>
      <c r="O39" s="33"/>
      <c r="P39" s="33"/>
      <c r="Q39" s="33"/>
      <c r="R39" s="33"/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 s="32" customFormat="1" ht="14.25">
      <c r="A41" s="36"/>
      <c r="B41" s="37"/>
      <c r="C41" s="38"/>
      <c r="D41" s="38"/>
      <c r="E41" s="38"/>
      <c r="F41" s="38"/>
      <c r="G41" s="38"/>
      <c r="H41" s="38"/>
      <c r="I41" s="35"/>
    </row>
    <row r="42" spans="1:18">
      <c r="B42" s="39"/>
      <c r="C42" s="40"/>
      <c r="D42" s="40"/>
      <c r="E42" s="40"/>
      <c r="F42" s="40"/>
      <c r="G42" s="40"/>
      <c r="H42" s="39"/>
    </row>
    <row r="43" spans="1:18">
      <c r="B43" s="39"/>
      <c r="C43" s="40"/>
      <c r="D43" s="40"/>
      <c r="E43" s="40"/>
      <c r="F43" s="40"/>
      <c r="G43" s="40"/>
      <c r="H43" s="39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40"/>
      <c r="D52" s="40"/>
      <c r="E52" s="40"/>
      <c r="F52" s="40"/>
      <c r="G52" s="40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40"/>
      <c r="D53" s="40"/>
      <c r="E53" s="40"/>
      <c r="F53" s="40"/>
      <c r="G53" s="40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  <row r="56" spans="1:18" s="24" customFormat="1">
      <c r="A56" s="34"/>
      <c r="B56" s="39"/>
      <c r="C56" s="39"/>
      <c r="D56" s="39"/>
      <c r="E56" s="39"/>
      <c r="F56" s="39"/>
      <c r="G56" s="39"/>
      <c r="H56" s="39"/>
      <c r="J56" s="3"/>
      <c r="K56" s="3"/>
      <c r="L56" s="3"/>
      <c r="M56" s="3"/>
      <c r="N56" s="3"/>
      <c r="O56" s="3"/>
      <c r="P56" s="3"/>
      <c r="Q56" s="3"/>
      <c r="R56" s="3"/>
    </row>
    <row r="57" spans="1:18" s="24" customFormat="1">
      <c r="A57" s="34"/>
      <c r="B57" s="39"/>
      <c r="C57" s="39"/>
      <c r="D57" s="39"/>
      <c r="E57" s="39"/>
      <c r="F57" s="39"/>
      <c r="G57" s="39"/>
      <c r="H57" s="39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zoomScale="70" zoomScaleNormal="65" zoomScaleSheetLayoutView="70" workbookViewId="0">
      <selection activeCell="E12" sqref="E12"/>
    </sheetView>
  </sheetViews>
  <sheetFormatPr baseColWidth="10" defaultColWidth="12.5703125" defaultRowHeight="12.75"/>
  <cols>
    <col min="1" max="1" width="47.5703125" style="34" customWidth="1"/>
    <col min="2" max="2" width="18.42578125" style="41" customWidth="1"/>
    <col min="3" max="3" width="19.28515625" style="41" customWidth="1"/>
    <col min="4" max="4" width="19.42578125" style="41" customWidth="1"/>
    <col min="5" max="5" width="28.42578125" style="41" customWidth="1"/>
    <col min="6" max="6" width="25.140625" style="41" customWidth="1"/>
    <col min="7" max="7" width="14.28515625" style="41" customWidth="1"/>
    <col min="8" max="8" width="16.7109375" style="41" customWidth="1"/>
    <col min="9" max="9" width="18.285156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80" t="s">
        <v>71</v>
      </c>
      <c r="B2" s="81"/>
      <c r="C2" s="81"/>
      <c r="D2" s="81"/>
      <c r="E2" s="81"/>
      <c r="F2" s="81"/>
      <c r="G2" s="81"/>
      <c r="H2" s="81"/>
      <c r="I2" s="81"/>
    </row>
    <row r="3" spans="1:18" ht="21" customHeight="1" thickBot="1">
      <c r="A3" s="17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42" t="s">
        <v>43</v>
      </c>
      <c r="B4" s="94" t="s">
        <v>1</v>
      </c>
      <c r="C4" s="95"/>
      <c r="D4" s="95"/>
      <c r="E4" s="95"/>
      <c r="F4" s="95"/>
      <c r="G4" s="96"/>
      <c r="H4" s="95" t="s">
        <v>2</v>
      </c>
      <c r="I4" s="96"/>
    </row>
    <row r="5" spans="1:18" ht="21" customHeight="1" thickBot="1">
      <c r="A5" s="42" t="s">
        <v>44</v>
      </c>
      <c r="B5" s="18" t="s">
        <v>4</v>
      </c>
      <c r="C5" s="19" t="s">
        <v>5</v>
      </c>
      <c r="D5" s="19" t="s">
        <v>45</v>
      </c>
      <c r="E5" s="20" t="s">
        <v>64</v>
      </c>
      <c r="F5" s="64" t="s">
        <v>65</v>
      </c>
      <c r="G5" s="20" t="s">
        <v>63</v>
      </c>
      <c r="H5" s="21" t="s">
        <v>46</v>
      </c>
      <c r="I5" s="19" t="s">
        <v>11</v>
      </c>
    </row>
    <row r="6" spans="1:18" ht="21" customHeight="1">
      <c r="A6" s="43" t="s">
        <v>12</v>
      </c>
      <c r="B6" s="6"/>
      <c r="C6" s="6"/>
      <c r="D6" s="6"/>
      <c r="E6" s="6"/>
      <c r="F6" s="6"/>
      <c r="G6" s="6"/>
      <c r="H6" s="101"/>
      <c r="I6" s="101"/>
      <c r="J6" s="22"/>
      <c r="L6" s="23"/>
      <c r="M6" s="23"/>
      <c r="N6" s="23"/>
      <c r="O6" s="23"/>
      <c r="P6" s="23"/>
      <c r="Q6" s="23"/>
      <c r="R6" s="23"/>
    </row>
    <row r="7" spans="1:18" ht="21" customHeight="1">
      <c r="A7" s="55" t="s">
        <v>47</v>
      </c>
      <c r="B7" s="10"/>
      <c r="C7" s="10"/>
      <c r="D7" s="10"/>
      <c r="E7" s="10"/>
      <c r="F7" s="10"/>
      <c r="G7" s="63">
        <v>2.3902000000000003E-3</v>
      </c>
      <c r="H7" s="68"/>
      <c r="I7" s="69"/>
      <c r="J7" s="22"/>
      <c r="L7" s="23"/>
      <c r="M7" s="23"/>
      <c r="N7" s="23"/>
      <c r="O7" s="23"/>
      <c r="P7" s="23"/>
      <c r="Q7" s="23"/>
      <c r="R7" s="23"/>
    </row>
    <row r="8" spans="1:18" ht="21" customHeight="1">
      <c r="A8" s="56" t="s">
        <v>48</v>
      </c>
      <c r="B8" s="10"/>
      <c r="C8" s="10">
        <v>19.569158659999999</v>
      </c>
      <c r="D8" s="10">
        <v>49.941272810000001</v>
      </c>
      <c r="E8" s="10"/>
      <c r="F8" s="10"/>
      <c r="G8" s="10">
        <v>65.211398880000004</v>
      </c>
      <c r="H8" s="68">
        <v>0</v>
      </c>
      <c r="I8" s="69"/>
      <c r="J8" s="22"/>
      <c r="L8" s="23"/>
      <c r="M8" s="23"/>
      <c r="N8" s="23"/>
      <c r="O8" s="23"/>
      <c r="P8" s="23"/>
      <c r="Q8" s="23"/>
      <c r="R8" s="23"/>
    </row>
    <row r="9" spans="1:18" ht="21" customHeight="1">
      <c r="A9" s="56" t="s">
        <v>49</v>
      </c>
      <c r="B9" s="10"/>
      <c r="C9" s="10">
        <v>46.318478120000002</v>
      </c>
      <c r="D9" s="10">
        <v>161.64885488999994</v>
      </c>
      <c r="E9" s="10"/>
      <c r="F9" s="10"/>
      <c r="G9" s="10">
        <v>113.74980040999999</v>
      </c>
      <c r="H9" s="68">
        <v>0</v>
      </c>
      <c r="I9" s="102"/>
      <c r="J9" s="22"/>
      <c r="L9" s="23"/>
      <c r="M9" s="23"/>
      <c r="N9" s="23"/>
      <c r="O9" s="23"/>
      <c r="P9" s="23"/>
      <c r="Q9" s="23"/>
      <c r="R9" s="23"/>
    </row>
    <row r="10" spans="1:18" s="12" customFormat="1" ht="21" customHeight="1">
      <c r="A10" s="46" t="s">
        <v>16</v>
      </c>
      <c r="B10" s="25">
        <f t="shared" ref="B10:G10" si="0">+B8+B9</f>
        <v>0</v>
      </c>
      <c r="C10" s="25">
        <f t="shared" si="0"/>
        <v>65.887636780000008</v>
      </c>
      <c r="D10" s="25">
        <f t="shared" si="0"/>
        <v>211.59012769999993</v>
      </c>
      <c r="E10" s="25">
        <f t="shared" si="0"/>
        <v>0</v>
      </c>
      <c r="F10" s="25">
        <f t="shared" si="0"/>
        <v>0</v>
      </c>
      <c r="G10" s="25">
        <f t="shared" si="0"/>
        <v>178.96119929</v>
      </c>
      <c r="H10" s="70">
        <f>+SUM(B10:G10)</f>
        <v>456.43896376999987</v>
      </c>
      <c r="I10" s="71">
        <v>17094.795614999999</v>
      </c>
      <c r="J10" s="22"/>
      <c r="N10" s="26"/>
      <c r="O10" s="26"/>
      <c r="P10" s="26"/>
      <c r="Q10" s="26"/>
      <c r="R10" s="26"/>
    </row>
    <row r="11" spans="1:18" s="12" customFormat="1" ht="21" customHeight="1">
      <c r="A11" s="56" t="s">
        <v>66</v>
      </c>
      <c r="B11" s="10"/>
      <c r="C11" s="10">
        <v>140.00421638</v>
      </c>
      <c r="D11" s="10"/>
      <c r="E11" s="10">
        <v>167.15619019000002</v>
      </c>
      <c r="F11" s="10">
        <v>134.29102195999999</v>
      </c>
      <c r="G11" s="10"/>
      <c r="H11" s="70"/>
      <c r="I11" s="71"/>
      <c r="J11" s="22"/>
      <c r="N11" s="26"/>
      <c r="O11" s="26"/>
      <c r="P11" s="26"/>
      <c r="Q11" s="26"/>
      <c r="R11" s="26"/>
    </row>
    <row r="12" spans="1:18" ht="21" customHeight="1">
      <c r="A12" s="66" t="s">
        <v>50</v>
      </c>
      <c r="B12" s="10"/>
      <c r="C12" s="10"/>
      <c r="D12" s="10"/>
      <c r="E12" s="10"/>
      <c r="F12" s="10"/>
      <c r="G12" s="10"/>
      <c r="H12" s="70"/>
      <c r="I12" s="71"/>
      <c r="J12" s="22"/>
      <c r="L12" s="23"/>
      <c r="M12" s="23"/>
      <c r="N12" s="23"/>
      <c r="O12" s="23"/>
      <c r="P12" s="23"/>
      <c r="Q12" s="23"/>
      <c r="R12" s="23"/>
    </row>
    <row r="13" spans="1:18" ht="21" customHeight="1">
      <c r="A13" s="46" t="s">
        <v>67</v>
      </c>
      <c r="B13" s="10">
        <f t="shared" ref="B13:G13" si="1">+B11+B12</f>
        <v>0</v>
      </c>
      <c r="C13" s="10">
        <f t="shared" si="1"/>
        <v>140.00421638</v>
      </c>
      <c r="D13" s="10">
        <f t="shared" si="1"/>
        <v>0</v>
      </c>
      <c r="E13" s="10">
        <f t="shared" si="1"/>
        <v>167.15619019000002</v>
      </c>
      <c r="F13" s="10">
        <f t="shared" si="1"/>
        <v>134.29102195999999</v>
      </c>
      <c r="G13" s="10">
        <f t="shared" si="1"/>
        <v>0</v>
      </c>
      <c r="H13" s="70">
        <f>+SUM(B13:G13)</f>
        <v>441.45142853000004</v>
      </c>
      <c r="I13" s="71">
        <v>30869.185280000002</v>
      </c>
      <c r="J13" s="22"/>
      <c r="L13" s="23"/>
      <c r="M13" s="23"/>
      <c r="N13" s="23"/>
      <c r="O13" s="23"/>
      <c r="P13" s="23"/>
      <c r="Q13" s="23"/>
      <c r="R13" s="23"/>
    </row>
    <row r="14" spans="1:18" ht="21" customHeight="1">
      <c r="A14" s="46" t="s">
        <v>51</v>
      </c>
      <c r="B14" s="10"/>
      <c r="C14" s="10">
        <v>79.700382430000005</v>
      </c>
      <c r="D14" s="10"/>
      <c r="E14" s="10"/>
      <c r="F14" s="10">
        <v>93.443554390000003</v>
      </c>
      <c r="G14" s="10"/>
      <c r="H14" s="70">
        <f t="shared" ref="H14:H22" si="2">SUM(B14:G14)</f>
        <v>173.14393682000002</v>
      </c>
      <c r="I14" s="71">
        <v>11720.18903</v>
      </c>
      <c r="J14" s="22"/>
      <c r="L14" s="23"/>
      <c r="M14" s="23"/>
      <c r="N14" s="23"/>
      <c r="O14" s="23"/>
      <c r="P14" s="23"/>
      <c r="Q14" s="23"/>
      <c r="R14" s="23"/>
    </row>
    <row r="15" spans="1:18" ht="21" customHeight="1">
      <c r="A15" s="43" t="s">
        <v>20</v>
      </c>
      <c r="B15" s="10"/>
      <c r="C15" s="10"/>
      <c r="D15" s="10"/>
      <c r="E15" s="10"/>
      <c r="F15" s="10"/>
      <c r="G15" s="10"/>
      <c r="H15" s="70">
        <f t="shared" si="2"/>
        <v>0</v>
      </c>
      <c r="I15" s="71"/>
      <c r="J15" s="22"/>
      <c r="L15" s="23"/>
      <c r="M15" s="23"/>
      <c r="N15" s="23"/>
      <c r="O15" s="23"/>
      <c r="P15" s="23"/>
      <c r="Q15" s="23"/>
      <c r="R15" s="23"/>
    </row>
    <row r="16" spans="1:18" ht="21" customHeight="1">
      <c r="A16" s="46" t="s">
        <v>52</v>
      </c>
      <c r="B16" s="10"/>
      <c r="C16" s="10"/>
      <c r="D16" s="10"/>
      <c r="E16" s="10"/>
      <c r="F16" s="10"/>
      <c r="G16" s="10">
        <v>43.372990805987833</v>
      </c>
      <c r="H16" s="70">
        <f t="shared" si="2"/>
        <v>43.372990805987833</v>
      </c>
      <c r="I16" s="77">
        <v>15671.362781</v>
      </c>
      <c r="J16" s="22"/>
      <c r="L16" s="23"/>
      <c r="M16" s="23"/>
      <c r="N16" s="23"/>
      <c r="O16" s="23"/>
      <c r="P16" s="23"/>
      <c r="Q16" s="23"/>
      <c r="R16" s="23"/>
    </row>
    <row r="17" spans="1:18" ht="21" customHeight="1">
      <c r="A17" s="46" t="s">
        <v>53</v>
      </c>
      <c r="B17" s="10"/>
      <c r="C17" s="10"/>
      <c r="D17" s="10"/>
      <c r="E17" s="10"/>
      <c r="F17" s="10"/>
      <c r="G17" s="10">
        <v>0.81330457558361025</v>
      </c>
      <c r="H17" s="70">
        <f t="shared" si="2"/>
        <v>0.81330457558361025</v>
      </c>
      <c r="I17" s="71">
        <v>557.74620400000003</v>
      </c>
      <c r="J17" s="22"/>
      <c r="L17" s="23"/>
      <c r="M17" s="23"/>
      <c r="N17" s="23"/>
      <c r="O17" s="23"/>
      <c r="P17" s="23"/>
      <c r="Q17" s="23"/>
      <c r="R17" s="23"/>
    </row>
    <row r="18" spans="1:18" ht="21" customHeight="1">
      <c r="A18" s="46" t="s">
        <v>54</v>
      </c>
      <c r="B18" s="10"/>
      <c r="C18" s="10"/>
      <c r="D18" s="10"/>
      <c r="E18" s="10"/>
      <c r="F18" s="10"/>
      <c r="G18" s="10">
        <v>5.6851408008086244</v>
      </c>
      <c r="H18" s="70">
        <f t="shared" si="2"/>
        <v>5.6851408008086244</v>
      </c>
      <c r="I18" s="71">
        <v>571.28823</v>
      </c>
      <c r="J18" s="22"/>
      <c r="K18" s="23"/>
      <c r="L18" s="23"/>
      <c r="M18" s="23"/>
      <c r="N18" s="23"/>
      <c r="O18" s="23"/>
      <c r="P18" s="23"/>
      <c r="Q18" s="23"/>
      <c r="R18" s="23"/>
    </row>
    <row r="19" spans="1:18" ht="21" customHeight="1">
      <c r="A19" s="47" t="s">
        <v>21</v>
      </c>
      <c r="B19" s="61"/>
      <c r="C19" s="61"/>
      <c r="D19" s="61"/>
      <c r="E19" s="61"/>
      <c r="F19" s="61"/>
      <c r="G19" s="61"/>
      <c r="H19" s="72"/>
      <c r="I19" s="72"/>
      <c r="J19" s="22"/>
      <c r="K19" s="23"/>
      <c r="N19" s="23"/>
      <c r="O19" s="23"/>
      <c r="P19" s="23"/>
      <c r="Q19" s="23"/>
      <c r="R19" s="23"/>
    </row>
    <row r="20" spans="1:18" ht="21" customHeight="1">
      <c r="A20" s="45" t="s">
        <v>22</v>
      </c>
      <c r="B20" s="61"/>
      <c r="C20" s="61"/>
      <c r="D20" s="61"/>
      <c r="E20" s="61"/>
      <c r="F20" s="61"/>
      <c r="G20" s="61"/>
      <c r="H20" s="16">
        <f>+SUM(B20:G20)</f>
        <v>0</v>
      </c>
      <c r="I20" s="72"/>
      <c r="J20" s="22"/>
      <c r="K20" s="23"/>
      <c r="N20" s="23"/>
      <c r="O20" s="23"/>
      <c r="P20" s="23"/>
      <c r="Q20" s="23"/>
      <c r="R20" s="23"/>
    </row>
    <row r="21" spans="1:18" s="12" customFormat="1" ht="21" customHeight="1">
      <c r="A21" s="43" t="s">
        <v>23</v>
      </c>
      <c r="B21" s="62"/>
      <c r="C21" s="62"/>
      <c r="D21" s="62"/>
      <c r="E21" s="62"/>
      <c r="F21" s="62"/>
      <c r="G21" s="62"/>
      <c r="H21" s="16"/>
      <c r="I21" s="16"/>
      <c r="J21" s="22"/>
      <c r="K21" s="27"/>
      <c r="N21" s="26"/>
      <c r="O21" s="26"/>
      <c r="P21" s="26"/>
      <c r="Q21" s="26"/>
      <c r="R21" s="26"/>
    </row>
    <row r="22" spans="1:18" s="12" customFormat="1" ht="21" customHeight="1">
      <c r="A22" s="46" t="s">
        <v>24</v>
      </c>
      <c r="B22" s="10"/>
      <c r="C22" s="10">
        <v>11.735762489999999</v>
      </c>
      <c r="D22" s="10"/>
      <c r="E22" s="10"/>
      <c r="F22" s="10">
        <v>64.247487829999997</v>
      </c>
      <c r="G22" s="10"/>
      <c r="H22" s="70">
        <f t="shared" si="2"/>
        <v>75.983250319999996</v>
      </c>
      <c r="I22" s="71">
        <v>5571.0490459999992</v>
      </c>
      <c r="J22" s="22"/>
      <c r="K22" s="27"/>
      <c r="N22" s="26"/>
      <c r="O22" s="26"/>
      <c r="P22" s="26"/>
      <c r="Q22" s="26"/>
      <c r="R22" s="26"/>
    </row>
    <row r="23" spans="1:18" s="12" customFormat="1" ht="21" customHeight="1" thickBot="1">
      <c r="A23" s="88" t="s">
        <v>28</v>
      </c>
      <c r="B23" s="89"/>
      <c r="C23" s="89"/>
      <c r="D23" s="89"/>
      <c r="E23" s="89"/>
      <c r="F23" s="89"/>
      <c r="G23" s="90"/>
      <c r="H23" s="16">
        <f>+SUM(H7:H22)</f>
        <v>1196.8890156223799</v>
      </c>
      <c r="I23" s="16">
        <f>+SUM(I7:I22)</f>
        <v>82055.616185999999</v>
      </c>
      <c r="J23" s="22"/>
      <c r="K23" s="27"/>
      <c r="N23" s="26"/>
      <c r="O23" s="26"/>
      <c r="P23" s="26"/>
      <c r="Q23" s="26"/>
      <c r="R23" s="26"/>
    </row>
    <row r="24" spans="1:18" s="12" customFormat="1" ht="21" customHeight="1" thickBot="1">
      <c r="A24" s="49" t="s">
        <v>29</v>
      </c>
      <c r="B24" s="50" t="s">
        <v>4</v>
      </c>
      <c r="C24" s="67" t="s">
        <v>5</v>
      </c>
      <c r="D24" s="51" t="s">
        <v>45</v>
      </c>
      <c r="E24" s="53" t="s">
        <v>55</v>
      </c>
      <c r="F24" s="64" t="s">
        <v>65</v>
      </c>
      <c r="G24" s="53" t="s">
        <v>63</v>
      </c>
      <c r="H24" s="52" t="s">
        <v>46</v>
      </c>
      <c r="I24" s="51" t="s">
        <v>11</v>
      </c>
      <c r="J24" s="22"/>
      <c r="K24" s="27"/>
      <c r="N24" s="26"/>
      <c r="O24" s="26"/>
      <c r="P24" s="26"/>
      <c r="Q24" s="26"/>
      <c r="R24" s="26"/>
    </row>
    <row r="25" spans="1:18" s="12" customFormat="1" ht="21" customHeight="1">
      <c r="A25" s="43" t="s">
        <v>56</v>
      </c>
      <c r="B25" s="10">
        <v>2883.3070282599997</v>
      </c>
      <c r="C25" s="10"/>
      <c r="D25" s="10"/>
      <c r="E25" s="10"/>
      <c r="F25" s="10"/>
      <c r="G25" s="10"/>
      <c r="H25" s="70">
        <f>+SUM(B25:G25)</f>
        <v>2883.3070282599997</v>
      </c>
      <c r="I25" s="71">
        <v>147572.99372</v>
      </c>
      <c r="J25" s="22"/>
      <c r="K25" s="27"/>
      <c r="N25" s="26"/>
      <c r="O25" s="26"/>
      <c r="P25" s="26"/>
      <c r="Q25" s="26"/>
      <c r="R25" s="26"/>
    </row>
    <row r="26" spans="1:18" s="12" customFormat="1" ht="21" customHeight="1">
      <c r="A26" s="43" t="s">
        <v>57</v>
      </c>
      <c r="B26" s="10"/>
      <c r="C26" s="10">
        <v>44.064777410000005</v>
      </c>
      <c r="D26" s="10"/>
      <c r="E26" s="10"/>
      <c r="F26" s="10"/>
      <c r="G26" s="10"/>
      <c r="H26" s="70">
        <f>+SUM(B26:G26)</f>
        <v>44.064777410000005</v>
      </c>
      <c r="I26" s="71">
        <v>3180.6616600000002</v>
      </c>
      <c r="J26" s="22"/>
      <c r="K26" s="27"/>
      <c r="N26" s="26"/>
      <c r="O26" s="26"/>
      <c r="P26" s="26"/>
      <c r="Q26" s="26"/>
      <c r="R26" s="26"/>
    </row>
    <row r="27" spans="1:18" ht="21" customHeight="1">
      <c r="A27" s="44" t="s">
        <v>32</v>
      </c>
      <c r="B27" s="10"/>
      <c r="C27" s="10"/>
      <c r="D27" s="10"/>
      <c r="E27" s="10"/>
      <c r="F27" s="10"/>
      <c r="G27" s="10"/>
      <c r="H27" s="73">
        <v>0</v>
      </c>
      <c r="I27" s="74"/>
      <c r="J27" s="28"/>
      <c r="K27" s="27"/>
      <c r="N27" s="23"/>
      <c r="O27" s="23"/>
      <c r="P27" s="23"/>
      <c r="Q27" s="23"/>
      <c r="R27" s="23"/>
    </row>
    <row r="28" spans="1:18" ht="21" customHeight="1">
      <c r="A28" s="45" t="s">
        <v>68</v>
      </c>
      <c r="B28" s="10"/>
      <c r="C28" s="10">
        <v>660.36010960999999</v>
      </c>
      <c r="D28" s="10"/>
      <c r="E28" s="10"/>
      <c r="F28" s="10"/>
      <c r="G28" s="10"/>
      <c r="H28" s="73">
        <v>0</v>
      </c>
      <c r="I28" s="75"/>
      <c r="J28" s="28"/>
      <c r="K28" s="27"/>
      <c r="N28" s="23"/>
      <c r="O28" s="23"/>
      <c r="P28" s="23"/>
      <c r="Q28" s="23"/>
      <c r="R28" s="23"/>
    </row>
    <row r="29" spans="1:18" ht="21" customHeight="1">
      <c r="A29" s="43" t="s">
        <v>34</v>
      </c>
      <c r="B29" s="25">
        <f t="shared" ref="B29:G29" si="3">+B27+B28</f>
        <v>0</v>
      </c>
      <c r="C29" s="25">
        <f t="shared" si="3"/>
        <v>660.36010960999999</v>
      </c>
      <c r="D29" s="25">
        <f t="shared" si="3"/>
        <v>0</v>
      </c>
      <c r="E29" s="25">
        <f t="shared" si="3"/>
        <v>0</v>
      </c>
      <c r="F29" s="25">
        <f t="shared" si="3"/>
        <v>0</v>
      </c>
      <c r="G29" s="25">
        <f t="shared" si="3"/>
        <v>0</v>
      </c>
      <c r="H29" s="70">
        <f t="shared" ref="H29:H37" si="4">+SUM(B29:G29)</f>
        <v>660.36010960999999</v>
      </c>
      <c r="I29" s="71">
        <v>35029.526830000003</v>
      </c>
      <c r="J29" s="28"/>
      <c r="K29" s="27"/>
      <c r="N29" s="23"/>
      <c r="O29" s="23"/>
      <c r="P29" s="23"/>
      <c r="Q29" s="23"/>
      <c r="R29" s="23"/>
    </row>
    <row r="30" spans="1:18" ht="21" customHeight="1">
      <c r="A30" s="56" t="s">
        <v>37</v>
      </c>
      <c r="B30" s="10"/>
      <c r="C30" s="10"/>
      <c r="D30" s="10"/>
      <c r="E30" s="25"/>
      <c r="F30" s="10"/>
      <c r="G30" s="10"/>
      <c r="H30" s="70"/>
      <c r="I30" s="71"/>
      <c r="J30" s="28"/>
      <c r="K30" s="27"/>
      <c r="N30" s="23"/>
      <c r="O30" s="23"/>
      <c r="P30" s="23"/>
      <c r="Q30" s="23"/>
      <c r="R30" s="23"/>
    </row>
    <row r="31" spans="1:18" ht="21" customHeight="1">
      <c r="A31" s="56" t="s">
        <v>69</v>
      </c>
      <c r="B31" s="10"/>
      <c r="C31" s="10">
        <v>1394.0368303300002</v>
      </c>
      <c r="D31" s="10"/>
      <c r="E31" s="25">
        <v>50.431320420000006</v>
      </c>
      <c r="F31" s="10">
        <v>0.35001334000000001</v>
      </c>
      <c r="G31" s="10"/>
      <c r="H31" s="70"/>
      <c r="I31" s="71"/>
      <c r="J31" s="28"/>
      <c r="K31" s="23"/>
      <c r="L31" s="23"/>
      <c r="M31" s="23"/>
      <c r="N31" s="23"/>
      <c r="O31" s="23"/>
      <c r="P31" s="23"/>
      <c r="Q31" s="23"/>
      <c r="R31" s="23"/>
    </row>
    <row r="32" spans="1:18" ht="21" customHeight="1">
      <c r="A32" s="43" t="s">
        <v>70</v>
      </c>
      <c r="B32" s="25">
        <f t="shared" ref="B32:G32" si="5">+B30+B31</f>
        <v>0</v>
      </c>
      <c r="C32" s="25">
        <f t="shared" si="5"/>
        <v>1394.0368303300002</v>
      </c>
      <c r="D32" s="25">
        <f t="shared" si="5"/>
        <v>0</v>
      </c>
      <c r="E32" s="25">
        <f t="shared" si="5"/>
        <v>50.431320420000006</v>
      </c>
      <c r="F32" s="25">
        <f t="shared" si="5"/>
        <v>0.35001334000000001</v>
      </c>
      <c r="G32" s="25">
        <f t="shared" si="5"/>
        <v>0</v>
      </c>
      <c r="H32" s="70">
        <f>+SUM(B32:G32)</f>
        <v>1444.8181640900002</v>
      </c>
      <c r="I32" s="71">
        <v>73721.210024</v>
      </c>
      <c r="J32" s="28"/>
      <c r="K32" s="23"/>
      <c r="L32" s="23"/>
      <c r="M32" s="23"/>
      <c r="N32" s="23"/>
      <c r="O32" s="23"/>
      <c r="P32" s="23"/>
      <c r="Q32" s="23"/>
      <c r="R32" s="23"/>
    </row>
    <row r="33" spans="1:18" s="26" customFormat="1" ht="15.75">
      <c r="A33" s="46" t="s">
        <v>39</v>
      </c>
      <c r="B33" s="10"/>
      <c r="C33" s="10"/>
      <c r="D33" s="10"/>
      <c r="E33" s="10"/>
      <c r="F33" s="10"/>
      <c r="G33" s="10"/>
      <c r="H33" s="70"/>
      <c r="I33" s="71"/>
      <c r="J33" s="29"/>
    </row>
    <row r="34" spans="1:18" ht="22.5" customHeight="1">
      <c r="A34" s="43" t="s">
        <v>58</v>
      </c>
      <c r="B34" s="10"/>
      <c r="C34" s="10"/>
      <c r="D34" s="10"/>
      <c r="E34" s="10"/>
      <c r="F34" s="10"/>
      <c r="G34" s="10"/>
      <c r="H34" s="70">
        <f t="shared" si="4"/>
        <v>0</v>
      </c>
      <c r="I34" s="71"/>
      <c r="K34" s="23"/>
      <c r="L34" s="23"/>
      <c r="M34" s="23"/>
      <c r="N34" s="23"/>
      <c r="O34" s="23"/>
      <c r="P34" s="23"/>
      <c r="Q34" s="23"/>
      <c r="R34" s="23"/>
    </row>
    <row r="35" spans="1:18" ht="25.5" customHeight="1">
      <c r="A35" s="43" t="s">
        <v>59</v>
      </c>
      <c r="B35" s="10"/>
      <c r="C35" s="10"/>
      <c r="D35" s="10"/>
      <c r="E35" s="10"/>
      <c r="F35" s="10"/>
      <c r="G35" s="10">
        <v>58.999056731316728</v>
      </c>
      <c r="H35" s="70">
        <f t="shared" si="4"/>
        <v>58.999056731316728</v>
      </c>
      <c r="I35" s="71">
        <v>8505.0352199999998</v>
      </c>
      <c r="K35" s="23"/>
      <c r="L35" s="23"/>
      <c r="M35" s="23"/>
      <c r="N35" s="23"/>
      <c r="O35" s="23"/>
      <c r="P35" s="23"/>
      <c r="Q35" s="23"/>
      <c r="R35" s="23"/>
    </row>
    <row r="36" spans="1:18" ht="27.75" customHeight="1">
      <c r="A36" s="43" t="s">
        <v>60</v>
      </c>
      <c r="B36" s="10"/>
      <c r="C36" s="10"/>
      <c r="D36" s="10"/>
      <c r="E36" s="10"/>
      <c r="F36" s="10"/>
      <c r="G36" s="63">
        <v>2.0127999999999999E-3</v>
      </c>
      <c r="H36" s="76">
        <f t="shared" si="4"/>
        <v>2.0127999999999999E-3</v>
      </c>
      <c r="I36" s="71">
        <v>16.324249999999999</v>
      </c>
      <c r="K36" s="23"/>
      <c r="L36" s="23"/>
      <c r="M36" s="23"/>
      <c r="N36" s="23"/>
      <c r="O36" s="23"/>
      <c r="P36" s="23"/>
      <c r="Q36" s="23"/>
      <c r="R36" s="23"/>
    </row>
    <row r="37" spans="1:18" s="32" customFormat="1" ht="18.75" customHeight="1">
      <c r="A37" s="43" t="s">
        <v>61</v>
      </c>
      <c r="B37" s="10"/>
      <c r="C37" s="10"/>
      <c r="D37" s="10"/>
      <c r="E37" s="10"/>
      <c r="F37" s="10"/>
      <c r="G37" s="10"/>
      <c r="H37" s="70">
        <f t="shared" si="4"/>
        <v>0</v>
      </c>
      <c r="I37" s="71"/>
      <c r="K37" s="33"/>
      <c r="L37" s="33"/>
      <c r="M37" s="33"/>
      <c r="N37" s="33"/>
      <c r="O37" s="33"/>
      <c r="P37" s="33"/>
      <c r="Q37" s="33"/>
      <c r="R37" s="33"/>
    </row>
    <row r="38" spans="1:18" s="32" customFormat="1" ht="15.95" customHeight="1">
      <c r="A38" s="88" t="s">
        <v>28</v>
      </c>
      <c r="B38" s="89"/>
      <c r="C38" s="89"/>
      <c r="D38" s="89"/>
      <c r="E38" s="89"/>
      <c r="F38" s="89"/>
      <c r="G38" s="90"/>
      <c r="H38" s="16">
        <f>+SUM(H25:H37)</f>
        <v>5091.5511489013161</v>
      </c>
      <c r="I38" s="16">
        <f>+SUM(I25:I37)</f>
        <v>268025.75170399999</v>
      </c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">
      <c r="A39" s="91" t="s">
        <v>62</v>
      </c>
      <c r="B39" s="92"/>
      <c r="C39" s="92"/>
      <c r="D39" s="92"/>
      <c r="E39" s="92"/>
      <c r="F39" s="92"/>
      <c r="G39" s="93"/>
      <c r="H39" s="65">
        <f>+H23+H38</f>
        <v>6288.4401645236958</v>
      </c>
      <c r="I39" s="65">
        <f>+I23+I38</f>
        <v>350081.36788999999</v>
      </c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>
      <c r="B41" s="39"/>
      <c r="C41" s="39"/>
      <c r="D41" s="39"/>
      <c r="E41" s="39"/>
      <c r="F41" s="39"/>
      <c r="G41" s="39"/>
      <c r="H41" s="39"/>
    </row>
    <row r="42" spans="1:18" s="24" customFormat="1">
      <c r="A42" s="34"/>
      <c r="B42" s="39"/>
      <c r="C42" s="40"/>
      <c r="D42" s="40"/>
      <c r="E42" s="40"/>
      <c r="F42" s="40"/>
      <c r="G42" s="40"/>
      <c r="H42" s="39"/>
      <c r="J42" s="3"/>
      <c r="K42" s="3"/>
      <c r="L42" s="3"/>
      <c r="M42" s="3"/>
      <c r="N42" s="3"/>
      <c r="O42" s="3"/>
      <c r="P42" s="3"/>
      <c r="Q42" s="3"/>
      <c r="R42" s="3"/>
    </row>
    <row r="43" spans="1:18" s="24" customFormat="1">
      <c r="A43" s="34"/>
      <c r="B43" s="39"/>
      <c r="C43" s="40"/>
      <c r="D43" s="40"/>
      <c r="E43" s="40"/>
      <c r="F43" s="40"/>
      <c r="G43" s="40"/>
      <c r="H43" s="39"/>
      <c r="J43" s="3"/>
      <c r="K43" s="3"/>
      <c r="L43" s="3"/>
      <c r="M43" s="3"/>
      <c r="N43" s="3"/>
      <c r="O43" s="3"/>
      <c r="P43" s="3"/>
      <c r="Q43" s="3"/>
      <c r="R43" s="3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39"/>
      <c r="D52" s="39"/>
      <c r="E52" s="39"/>
      <c r="F52" s="39"/>
      <c r="G52" s="39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39"/>
      <c r="D53" s="39"/>
      <c r="E53" s="39"/>
      <c r="F53" s="39"/>
      <c r="G53" s="39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</sheetData>
  <mergeCells count="6">
    <mergeCell ref="A38:G38"/>
    <mergeCell ref="A39:G39"/>
    <mergeCell ref="A2:I2"/>
    <mergeCell ref="B4:G4"/>
    <mergeCell ref="H4:I4"/>
    <mergeCell ref="A23:G23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2021-03-12T18:39:05Z</cp:lastPrinted>
  <dcterms:created xsi:type="dcterms:W3CDTF">2019-06-04T20:06:16Z</dcterms:created>
  <dcterms:modified xsi:type="dcterms:W3CDTF">2021-03-12T18:47:31Z</dcterms:modified>
</cp:coreProperties>
</file>